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yt_c\OneDrive\Escritorio\AÑO 2026\TABLERO 2026\"/>
    </mc:Choice>
  </mc:AlternateContent>
  <xr:revisionPtr revIDLastSave="0" documentId="13_ncr:1_{D7695AA2-729E-4412-A8B6-885D1570F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ro" sheetId="1" r:id="rId1"/>
    <sheet name="Hoja3" sheetId="3" r:id="rId2"/>
    <sheet name="Hoja2" sheetId="2" r:id="rId3"/>
  </sheets>
  <definedNames>
    <definedName name="_xlnm.Print_Area" localSheetId="0">Tablero!$A$1:$P$28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3" l="1"/>
  <c r="E15" i="3"/>
  <c r="H29" i="3"/>
  <c r="P14" i="3"/>
  <c r="P15" i="3"/>
  <c r="P16" i="3"/>
  <c r="P17" i="3"/>
  <c r="P18" i="3"/>
  <c r="P19" i="3"/>
  <c r="P20" i="3"/>
  <c r="F8" i="1"/>
  <c r="O10" i="1"/>
  <c r="I22" i="1" l="1"/>
  <c r="I11" i="1" l="1"/>
  <c r="I10" i="1"/>
  <c r="I9" i="1"/>
  <c r="I8" i="1"/>
  <c r="C8" i="3"/>
  <c r="D8" i="3" s="1"/>
  <c r="F10" i="1" l="1"/>
  <c r="H22" i="1" s="1"/>
  <c r="O13" i="1"/>
  <c r="F22" i="1"/>
  <c r="L8" i="1" l="1"/>
</calcChain>
</file>

<file path=xl/sharedStrings.xml><?xml version="1.0" encoding="utf-8"?>
<sst xmlns="http://schemas.openxmlformats.org/spreadsheetml/2006/main" count="60" uniqueCount="56">
  <si>
    <t>PRESUPUESTO VIGENTE PARA 2023</t>
  </si>
  <si>
    <t>AUTORIDADES</t>
  </si>
  <si>
    <t>SERVICIOS PERSONALES, TÉCNICOS Y PROFESIONALES</t>
  </si>
  <si>
    <t>Presupuesto vigente</t>
  </si>
  <si>
    <t>Descripción del programa</t>
  </si>
  <si>
    <t>Presupuesto ejecutado</t>
  </si>
  <si>
    <t>Procentaje de ejecución</t>
  </si>
  <si>
    <t>Información Pública</t>
  </si>
  <si>
    <t>Región 1: Guatemala</t>
  </si>
  <si>
    <t xml:space="preserve">PRESUPUESTO EJECUTADO </t>
  </si>
  <si>
    <t xml:space="preserve">PORCENTAJE DE EJECUCIÓN </t>
  </si>
  <si>
    <t>Porcentaje de ejecución</t>
  </si>
  <si>
    <t>Presupuesto para pago de salarios y honorarios</t>
  </si>
  <si>
    <t>Presupuesto ejecutado en pago de salarios y honorarios</t>
  </si>
  <si>
    <t>Porcentaje de ejecución en el pago de salarios y honorarios</t>
  </si>
  <si>
    <t>EJECUCIÓN PRESUPUESTARIA
POR GRUPOS DE GASTO</t>
  </si>
  <si>
    <t>EJECUCIÓN PRESUPUESTARIA POR CLASIFICACIÓN GEOGRÁFICA</t>
  </si>
  <si>
    <t>TABLERO DE RENDICIÓN DE CUENTAS</t>
  </si>
  <si>
    <t>Región 10: Servicios en el exterior</t>
  </si>
  <si>
    <t>GESTIÓN DE PRESUPUESTO</t>
  </si>
  <si>
    <t xml:space="preserve"> PROGRAMAS PRESUPUESTA-RIOS</t>
  </si>
  <si>
    <t>EJECUCIÓN 
POR FINALIDADES</t>
  </si>
  <si>
    <t>Servicios técnicos o profesionales subgrupo 18</t>
  </si>
  <si>
    <t>Servicios técnicos o profesionales 029</t>
  </si>
  <si>
    <t>Q.000,000,000.00</t>
  </si>
  <si>
    <t>Finalidad A</t>
  </si>
  <si>
    <t>Finalidad B</t>
  </si>
  <si>
    <t>Finalidad C</t>
  </si>
  <si>
    <t>Personal permanente 011</t>
  </si>
  <si>
    <t>Subjefe Financiero</t>
  </si>
  <si>
    <t>Asistente de Recursos Humanos</t>
  </si>
  <si>
    <t>Grupo 000</t>
  </si>
  <si>
    <t>Grupo 100</t>
  </si>
  <si>
    <t>Grupo 200</t>
  </si>
  <si>
    <r>
      <t xml:space="preserve">PROGRAMA </t>
    </r>
    <r>
      <rPr>
        <b/>
        <sz val="10"/>
        <color theme="1"/>
        <rFont val="Arial"/>
        <family val="2"/>
      </rPr>
      <t>15</t>
    </r>
  </si>
  <si>
    <t>GOBERNACIÓN DEPARTAMENTAL DE SUCHITEPÉQUEZ</t>
  </si>
  <si>
    <t>Gobernador Departamental</t>
  </si>
  <si>
    <t>Oscar Roberto Santis Torres</t>
  </si>
  <si>
    <r>
      <t xml:space="preserve">Región (IV) Suroccidente: </t>
    </r>
    <r>
      <rPr>
        <sz val="10"/>
        <color rgb="FFFF0000"/>
        <rFont val="Arial"/>
        <family val="2"/>
      </rPr>
      <t>Suchitepéquez</t>
    </r>
  </si>
  <si>
    <r>
      <t xml:space="preserve">Servicios de Gobierno Departamental  y Registro de Personas Jurídicas
</t>
    </r>
    <r>
      <rPr>
        <sz val="10"/>
        <color rgb="FFFF0000"/>
        <rFont val="Arial"/>
        <family val="2"/>
      </rPr>
      <t>Unidad Ejecutora 224</t>
    </r>
  </si>
  <si>
    <t>VIGENTE</t>
  </si>
  <si>
    <t>EJECUTADO</t>
  </si>
  <si>
    <t>GRUPO 100</t>
  </si>
  <si>
    <t>GRUPO 000</t>
  </si>
  <si>
    <t>GRUPO 200</t>
  </si>
  <si>
    <t>GRUPO 300</t>
  </si>
  <si>
    <t>Grupo 300</t>
  </si>
  <si>
    <t>ASIGNADO GRUPO 0</t>
  </si>
  <si>
    <t>ACT 2</t>
  </si>
  <si>
    <t>Licda. Ligia Josefina Hernández Reyes</t>
  </si>
  <si>
    <t>09 personas</t>
  </si>
  <si>
    <t>Presupuesto vigente 2026</t>
  </si>
  <si>
    <t>ACTUALIZADO AL 31 DE AGOSTO DEL 2026</t>
  </si>
  <si>
    <t>Licda. Victoria Lorena Moraga Conde</t>
  </si>
  <si>
    <t>PRINCIPALES AVANCES O LOGROS
AL  31 DE AGOSTO DE 2026</t>
  </si>
  <si>
    <t>08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</si>
</sst>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Q&quot;#,##0;[Red]\-&quot;Q&quot;#,##0"/>
    <numFmt numFmtId="7" formatCode="&quot;Q&quot;#,##0.00;\-&quot;Q&quot;#,##0.00"/>
    <numFmt numFmtId="8" formatCode="&quot;Q&quot;#,##0.00;[Red]\-&quot;Q&quot;#,##0.00"/>
    <numFmt numFmtId="43" formatCode="_-* #,##0.00_-;\-* #,##0.00_-;_-* &quot;-&quot;??_-;_-@_-"/>
    <numFmt numFmtId="164" formatCode="0.0%"/>
    <numFmt numFmtId="165" formatCode="0.0"/>
    <numFmt numFmtId="166" formatCode="&quot;Q&quot;#,##0.00"/>
    <numFmt numFmtId="167" formatCode="#,##0.00;[Red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8"/>
      <color rgb="FF00B05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4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19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10" fontId="2" fillId="4" borderId="10" xfId="0" applyNumberFormat="1" applyFont="1" applyFill="1" applyBorder="1" applyAlignment="1">
      <alignment horizontal="center" vertical="center"/>
    </xf>
    <xf numFmtId="0" fontId="2" fillId="4" borderId="9" xfId="0" applyFont="1" applyFill="1" applyBorder="1"/>
    <xf numFmtId="0" fontId="2" fillId="4" borderId="10" xfId="0" applyFont="1" applyFill="1" applyBorder="1"/>
    <xf numFmtId="0" fontId="2" fillId="4" borderId="9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4" borderId="0" xfId="0" applyFont="1" applyFill="1"/>
    <xf numFmtId="0" fontId="2" fillId="0" borderId="5" xfId="0" applyFont="1" applyBorder="1" applyAlignment="1">
      <alignment horizontal="left" vertical="center" wrapText="1"/>
    </xf>
    <xf numFmtId="8" fontId="2" fillId="3" borderId="6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4" borderId="0" xfId="0" applyFont="1" applyFill="1" applyAlignment="1">
      <alignment horizontal="center" vertical="top" wrapText="1"/>
    </xf>
    <xf numFmtId="0" fontId="2" fillId="4" borderId="10" xfId="0" applyFont="1" applyFill="1" applyBorder="1" applyAlignment="1">
      <alignment horizontal="center" vertical="center"/>
    </xf>
    <xf numFmtId="6" fontId="2" fillId="4" borderId="0" xfId="0" applyNumberFormat="1" applyFont="1" applyFill="1" applyAlignment="1">
      <alignment horizontal="center" vertical="center"/>
    </xf>
    <xf numFmtId="7" fontId="2" fillId="4" borderId="1" xfId="1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166" fontId="2" fillId="3" borderId="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6" fontId="2" fillId="0" borderId="8" xfId="0" applyNumberFormat="1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7" fontId="2" fillId="0" borderId="1" xfId="1" applyNumberFormat="1" applyFont="1" applyFill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7" fontId="2" fillId="0" borderId="25" xfId="1" applyNumberFormat="1" applyFont="1" applyFill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167" fontId="0" fillId="0" borderId="0" xfId="0" applyNumberFormat="1"/>
    <xf numFmtId="166" fontId="2" fillId="0" borderId="5" xfId="0" applyNumberFormat="1" applyFont="1" applyBorder="1" applyAlignment="1">
      <alignment horizontal="left" vertical="center" wrapText="1"/>
    </xf>
    <xf numFmtId="4" fontId="0" fillId="0" borderId="0" xfId="0" applyNumberFormat="1"/>
    <xf numFmtId="4" fontId="0" fillId="0" borderId="32" xfId="0" applyNumberFormat="1" applyBorder="1"/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8" fontId="2" fillId="3" borderId="6" xfId="0" applyNumberFormat="1" applyFont="1" applyFill="1" applyBorder="1" applyAlignment="1">
      <alignment horizontal="center" vertical="center"/>
    </xf>
    <xf numFmtId="8" fontId="2" fillId="3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9" fontId="2" fillId="3" borderId="16" xfId="2" applyFont="1" applyFill="1" applyBorder="1" applyAlignment="1">
      <alignment horizontal="center" vertical="center"/>
    </xf>
    <xf numFmtId="9" fontId="2" fillId="3" borderId="15" xfId="2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17" fontId="12" fillId="4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/>
    </xf>
    <xf numFmtId="9" fontId="2" fillId="3" borderId="6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7" fontId="2" fillId="0" borderId="1" xfId="1" applyNumberFormat="1" applyFont="1" applyFill="1" applyBorder="1" applyAlignment="1">
      <alignment horizontal="center" vertical="center"/>
    </xf>
    <xf numFmtId="7" fontId="2" fillId="0" borderId="1" xfId="1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7" fontId="2" fillId="0" borderId="25" xfId="1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7" xfId="0" applyFont="1" applyFill="1" applyBorder="1" applyAlignment="1">
      <alignment horizontal="left" vertical="top" wrapText="1"/>
    </xf>
    <xf numFmtId="0" fontId="2" fillId="5" borderId="25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31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28" xfId="0" applyFont="1" applyFill="1" applyBorder="1" applyAlignment="1">
      <alignment vertical="top" wrapText="1"/>
    </xf>
    <xf numFmtId="0" fontId="2" fillId="5" borderId="30" xfId="0" applyFont="1" applyFill="1" applyBorder="1" applyAlignment="1">
      <alignment vertical="top" wrapText="1"/>
    </xf>
    <xf numFmtId="0" fontId="2" fillId="5" borderId="31" xfId="0" applyFont="1" applyFill="1" applyBorder="1" applyAlignment="1">
      <alignment vertical="top" wrapText="1"/>
    </xf>
    <xf numFmtId="6" fontId="2" fillId="3" borderId="16" xfId="0" applyNumberFormat="1" applyFont="1" applyFill="1" applyBorder="1" applyAlignment="1">
      <alignment horizontal="center" vertical="center"/>
    </xf>
    <xf numFmtId="6" fontId="2" fillId="3" borderId="15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8611111111111108E-2"/>
          <c:y val="0.21071303587051618"/>
          <c:w val="0.81388888888888888"/>
          <c:h val="0.4441509915427238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CD73-44CA-9A9F-259D5A9065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CD73-44CA-9A9F-259D5A9065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D73-44CA-9A9F-259D5A9065EB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D8A7FFA-DE52-4AEA-92FC-D1D4B3E21689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br>
                      <a:rPr lang="en-US" sz="800"/>
                    </a:br>
                    <a:fld id="{1C5B23B2-7162-4B80-A9E8-A5A16CBDC1F8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n-US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CD73-44CA-9A9F-259D5A9065EB}"/>
                </c:ext>
              </c:extLst>
            </c:dLbl>
            <c:dLbl>
              <c:idx val="1"/>
              <c:layout>
                <c:manualLayout>
                  <c:x val="7.6710784879495897E-2"/>
                  <c:y val="-1.520756035952913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2C438FD-62FF-4644-A6B2-A532F7EC1A77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r>
                      <a:rPr lang="en-US" sz="800"/>
                      <a:t> </a:t>
                    </a:r>
                  </a:p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69968F2-94F4-474F-8704-50D53039107D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8751015243615714"/>
                      <c:h val="0.1664586033987603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D73-44CA-9A9F-259D5A9065EB}"/>
                </c:ext>
              </c:extLst>
            </c:dLbl>
            <c:dLbl>
              <c:idx val="2"/>
              <c:layout>
                <c:manualLayout>
                  <c:x val="0.25967840573267098"/>
                  <c:y val="2.21797251986315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29FB6D2-6481-406C-8E24-FE9F9136CEF4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n-US" sz="800"/>
                  </a:p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1B67D9D-0B42-41C9-B7EF-C7CDB957ACD6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3308078346884155"/>
                      <c:h val="0.1657468811350875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D73-44CA-9A9F-259D5A9065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Hoja2!$A$2:$A$7</c15:sqref>
                  </c15:fullRef>
                </c:ext>
              </c:extLst>
              <c:f>(Hoja2!$A$2,Hoja2!$A$4,Hoja2!$A$6)</c:f>
              <c:strCache>
                <c:ptCount val="3"/>
                <c:pt idx="0">
                  <c:v>PRESUPUESTO VIGENTE PARA 2023</c:v>
                </c:pt>
                <c:pt idx="1">
                  <c:v>PRESUPUESTO EJECUTADO </c:v>
                </c:pt>
                <c:pt idx="2">
                  <c:v>PORCENTAJE DE EJECUCIÓN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Hoja2!$B$2:$B$7</c15:sqref>
                  </c15:fullRef>
                </c:ext>
              </c:extLst>
              <c:f>(Hoja2!$B$2,Hoja2!$B$4,Hoja2!$B$6)</c:f>
              <c:numCache>
                <c:formatCode>General</c:formatCode>
                <c:ptCount val="3"/>
                <c:pt idx="0" formatCode="&quot;Q&quot;#,##0_);[Red]\(&quot;Q&quot;#,##0\)">
                  <c:v>497004000</c:v>
                </c:pt>
                <c:pt idx="1" formatCode="&quot;Q&quot;#,##0_);[Red]\(&quot;Q&quot;#,##0\)">
                  <c:v>21270489.850000001</c:v>
                </c:pt>
                <c:pt idx="2" formatCode="0.0%">
                  <c:v>4.2999999999999997E-2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3-44CA-9A9F-259D5A906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807278</xdr:colOff>
      <xdr:row>13</xdr:row>
      <xdr:rowOff>174735</xdr:rowOff>
    </xdr:from>
    <xdr:to>
      <xdr:col>11</xdr:col>
      <xdr:colOff>264740</xdr:colOff>
      <xdr:row>18</xdr:row>
      <xdr:rowOff>93959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2184" y="4032360"/>
          <a:ext cx="1945868" cy="2264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812991</xdr:colOff>
      <xdr:row>15</xdr:row>
      <xdr:rowOff>44824</xdr:rowOff>
    </xdr:from>
    <xdr:to>
      <xdr:col>5</xdr:col>
      <xdr:colOff>401660</xdr:colOff>
      <xdr:row>18</xdr:row>
      <xdr:rowOff>55905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4285" y="4594412"/>
          <a:ext cx="1841051" cy="1635934"/>
        </a:xfrm>
        <a:prstGeom prst="rect">
          <a:avLst/>
        </a:prstGeom>
      </xdr:spPr>
    </xdr:pic>
    <xdr:clientData/>
  </xdr:twoCellAnchor>
  <xdr:twoCellAnchor>
    <xdr:from>
      <xdr:col>14</xdr:col>
      <xdr:colOff>40822</xdr:colOff>
      <xdr:row>0</xdr:row>
      <xdr:rowOff>125017</xdr:rowOff>
    </xdr:from>
    <xdr:to>
      <xdr:col>14</xdr:col>
      <xdr:colOff>1129393</xdr:colOff>
      <xdr:row>3</xdr:row>
      <xdr:rowOff>285751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305135" y="125017"/>
          <a:ext cx="1088571" cy="91082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INCORPORAR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UN CÓDIGO QR QUE REMITA AL SITIO DE INFORMACIÓN PÚBLICA DE LA INSTITUCIÓN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2595561</xdr:colOff>
      <xdr:row>0</xdr:row>
      <xdr:rowOff>47625</xdr:rowOff>
    </xdr:from>
    <xdr:to>
      <xdr:col>15</xdr:col>
      <xdr:colOff>83342</xdr:colOff>
      <xdr:row>5</xdr:row>
      <xdr:rowOff>166687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02374" y="47625"/>
          <a:ext cx="1559719" cy="1333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571499</xdr:colOff>
      <xdr:row>3</xdr:row>
      <xdr:rowOff>61912</xdr:rowOff>
    </xdr:from>
    <xdr:to>
      <xdr:col>7</xdr:col>
      <xdr:colOff>447674</xdr:colOff>
      <xdr:row>13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28"/>
  <sheetViews>
    <sheetView tabSelected="1" zoomScale="80" zoomScaleNormal="80" workbookViewId="0">
      <selection activeCell="O18" sqref="O18"/>
    </sheetView>
  </sheetViews>
  <sheetFormatPr baseColWidth="10" defaultRowHeight="15" x14ac:dyDescent="0.25"/>
  <cols>
    <col min="1" max="1" width="11.42578125" style="1"/>
    <col min="2" max="2" width="22.5703125" style="1" customWidth="1"/>
    <col min="3" max="3" width="34.7109375" style="1" customWidth="1"/>
    <col min="4" max="4" width="3.85546875" style="1" customWidth="1"/>
    <col min="5" max="5" width="33.7109375" style="1" customWidth="1"/>
    <col min="6" max="6" width="21.7109375" style="1" customWidth="1"/>
    <col min="7" max="7" width="3.85546875" style="1" customWidth="1"/>
    <col min="8" max="8" width="30.85546875" style="1" customWidth="1"/>
    <col min="9" max="9" width="23.140625" style="1" customWidth="1"/>
    <col min="10" max="10" width="3.85546875" style="1" customWidth="1"/>
    <col min="11" max="11" width="37.28515625" style="1" customWidth="1"/>
    <col min="12" max="12" width="16" style="1" customWidth="1"/>
    <col min="13" max="13" width="3.85546875" style="1" customWidth="1"/>
    <col min="14" max="14" width="43.42578125" style="1" customWidth="1"/>
    <col min="15" max="15" width="17.7109375" style="1" customWidth="1"/>
    <col min="16" max="18" width="11.42578125" style="1"/>
    <col min="19" max="19" width="13.140625" style="1" bestFit="1" customWidth="1"/>
    <col min="20" max="16384" width="11.42578125" style="1"/>
  </cols>
  <sheetData>
    <row r="2" spans="2:19" ht="26.25" x14ac:dyDescent="0.4">
      <c r="B2" s="75" t="s">
        <v>17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2:19" ht="18" x14ac:dyDescent="0.25">
      <c r="B3" s="76" t="s">
        <v>52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2:19" ht="23.25" x14ac:dyDescent="0.35">
      <c r="B4" s="78" t="s">
        <v>35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2:19" ht="12.75" customHeight="1" x14ac:dyDescent="0.25">
      <c r="B5" s="13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4" t="s">
        <v>7</v>
      </c>
    </row>
    <row r="6" spans="2:19" ht="15.75" thickBot="1" x14ac:dyDescent="0.3">
      <c r="B6" s="2"/>
      <c r="C6" s="2"/>
      <c r="D6" s="2"/>
      <c r="E6" s="2"/>
      <c r="F6" s="2"/>
      <c r="G6" s="2"/>
      <c r="H6" s="2"/>
      <c r="I6" s="2"/>
      <c r="J6" s="10"/>
      <c r="K6" s="10"/>
      <c r="L6" s="10"/>
      <c r="M6" s="10"/>
      <c r="N6" s="10"/>
      <c r="O6" s="10"/>
    </row>
    <row r="7" spans="2:19" ht="37.5" customHeight="1" x14ac:dyDescent="0.25">
      <c r="B7" s="68" t="s">
        <v>1</v>
      </c>
      <c r="C7" s="69"/>
      <c r="D7" s="2"/>
      <c r="E7" s="68" t="s">
        <v>19</v>
      </c>
      <c r="F7" s="69"/>
      <c r="G7" s="2"/>
      <c r="H7" s="70" t="s">
        <v>15</v>
      </c>
      <c r="I7" s="69"/>
      <c r="K7" s="79" t="s">
        <v>16</v>
      </c>
      <c r="L7" s="80"/>
      <c r="N7" s="70" t="s">
        <v>2</v>
      </c>
      <c r="O7" s="81"/>
    </row>
    <row r="8" spans="2:19" ht="29.25" customHeight="1" x14ac:dyDescent="0.25">
      <c r="B8" s="60" t="s">
        <v>36</v>
      </c>
      <c r="C8" s="63" t="s">
        <v>53</v>
      </c>
      <c r="D8" s="2"/>
      <c r="E8" s="60" t="s">
        <v>51</v>
      </c>
      <c r="F8" s="71">
        <f>Hoja3!B6</f>
        <v>3812202</v>
      </c>
      <c r="G8" s="2"/>
      <c r="H8" s="11" t="s">
        <v>31</v>
      </c>
      <c r="I8" s="19">
        <f>Hoja3!B14</f>
        <v>1137941.21</v>
      </c>
      <c r="K8" s="11" t="s">
        <v>38</v>
      </c>
      <c r="L8" s="12">
        <f>F10</f>
        <v>1582118.6</v>
      </c>
      <c r="N8" s="42" t="s">
        <v>12</v>
      </c>
      <c r="O8" s="82">
        <v>2232820</v>
      </c>
      <c r="Q8" s="3"/>
      <c r="R8" s="16"/>
    </row>
    <row r="9" spans="2:19" ht="29.25" customHeight="1" x14ac:dyDescent="0.25">
      <c r="B9" s="61"/>
      <c r="C9" s="64"/>
      <c r="D9" s="2"/>
      <c r="E9" s="61"/>
      <c r="F9" s="73"/>
      <c r="G9" s="2"/>
      <c r="H9" s="11" t="s">
        <v>32</v>
      </c>
      <c r="I9" s="19">
        <f>Hoja3!B16</f>
        <v>349880.39</v>
      </c>
      <c r="K9" s="11"/>
      <c r="L9" s="29"/>
      <c r="N9" s="42"/>
      <c r="O9" s="82"/>
    </row>
    <row r="10" spans="2:19" ht="29.25" customHeight="1" x14ac:dyDescent="0.25">
      <c r="B10" s="60" t="s">
        <v>29</v>
      </c>
      <c r="C10" s="63" t="s">
        <v>49</v>
      </c>
      <c r="D10" s="2"/>
      <c r="E10" s="60" t="s">
        <v>5</v>
      </c>
      <c r="F10" s="71">
        <f>Hoja3!B9</f>
        <v>1582118.6</v>
      </c>
      <c r="G10" s="2"/>
      <c r="H10" s="11" t="s">
        <v>33</v>
      </c>
      <c r="I10" s="19">
        <f>Hoja3!B18</f>
        <v>52047</v>
      </c>
      <c r="K10" s="39"/>
      <c r="L10" s="29"/>
      <c r="N10" s="42" t="s">
        <v>13</v>
      </c>
      <c r="O10" s="82">
        <f>Hoja3!B14</f>
        <v>1137941.21</v>
      </c>
      <c r="R10" s="95"/>
      <c r="S10" s="96"/>
    </row>
    <row r="11" spans="2:19" ht="29.25" customHeight="1" x14ac:dyDescent="0.25">
      <c r="B11" s="67"/>
      <c r="C11" s="74"/>
      <c r="D11" s="2"/>
      <c r="E11" s="67"/>
      <c r="F11" s="72"/>
      <c r="G11" s="2"/>
      <c r="H11" s="26" t="s">
        <v>46</v>
      </c>
      <c r="I11" s="19">
        <f>Hoja3!B20</f>
        <v>42250</v>
      </c>
      <c r="K11" s="11"/>
      <c r="L11" s="29"/>
      <c r="N11" s="42"/>
      <c r="O11" s="82"/>
      <c r="R11" s="95"/>
      <c r="S11" s="96"/>
    </row>
    <row r="12" spans="2:19" ht="29.25" customHeight="1" thickBot="1" x14ac:dyDescent="0.3">
      <c r="B12" s="61"/>
      <c r="C12" s="64"/>
      <c r="D12" s="2"/>
      <c r="E12" s="61"/>
      <c r="F12" s="73"/>
      <c r="G12" s="2"/>
      <c r="H12" s="27"/>
      <c r="I12" s="28"/>
      <c r="K12" s="11"/>
      <c r="L12" s="29"/>
      <c r="N12" s="42"/>
      <c r="O12" s="82"/>
      <c r="R12" s="95"/>
      <c r="S12" s="97"/>
    </row>
    <row r="13" spans="2:19" ht="9" customHeight="1" thickBot="1" x14ac:dyDescent="0.3">
      <c r="B13" s="60" t="s">
        <v>30</v>
      </c>
      <c r="C13" s="63" t="s">
        <v>37</v>
      </c>
      <c r="D13" s="2"/>
      <c r="E13" s="60" t="s">
        <v>11</v>
      </c>
      <c r="F13" s="58">
        <v>0.42</v>
      </c>
      <c r="G13" s="2"/>
      <c r="H13" s="4"/>
      <c r="I13" s="15"/>
      <c r="K13" s="50"/>
      <c r="L13" s="51"/>
      <c r="N13" s="42" t="s">
        <v>14</v>
      </c>
      <c r="O13" s="83">
        <f>O10/O8</f>
        <v>0.50964305676230059</v>
      </c>
    </row>
    <row r="14" spans="2:19" ht="39" customHeight="1" x14ac:dyDescent="0.25">
      <c r="B14" s="61"/>
      <c r="C14" s="64"/>
      <c r="D14" s="2"/>
      <c r="E14" s="61"/>
      <c r="F14" s="59"/>
      <c r="G14" s="2"/>
      <c r="H14" s="65" t="s">
        <v>21</v>
      </c>
      <c r="I14" s="66"/>
      <c r="K14" s="50"/>
      <c r="L14" s="51"/>
      <c r="N14" s="42"/>
      <c r="O14" s="83"/>
    </row>
    <row r="15" spans="2:19" ht="16.5" customHeight="1" x14ac:dyDescent="0.25">
      <c r="B15" s="60"/>
      <c r="C15" s="63"/>
      <c r="D15" s="2"/>
      <c r="E15" s="4"/>
      <c r="F15" s="5"/>
      <c r="G15" s="2"/>
      <c r="H15" s="42" t="s">
        <v>25</v>
      </c>
      <c r="I15" s="54" t="s">
        <v>24</v>
      </c>
      <c r="K15" s="50"/>
      <c r="L15" s="51"/>
      <c r="N15" s="8"/>
      <c r="O15" s="7"/>
    </row>
    <row r="16" spans="2:19" ht="41.25" customHeight="1" x14ac:dyDescent="0.25">
      <c r="B16" s="61"/>
      <c r="C16" s="64"/>
      <c r="D16" s="2"/>
      <c r="E16" s="6"/>
      <c r="F16" s="7"/>
      <c r="G16" s="2"/>
      <c r="H16" s="42"/>
      <c r="I16" s="62"/>
      <c r="K16" s="50"/>
      <c r="L16" s="51"/>
      <c r="N16" s="11" t="s">
        <v>28</v>
      </c>
      <c r="O16" s="21" t="s">
        <v>50</v>
      </c>
    </row>
    <row r="17" spans="2:15" ht="54" customHeight="1" thickBot="1" x14ac:dyDescent="0.3">
      <c r="B17" s="20"/>
      <c r="C17" s="30"/>
      <c r="D17" s="2"/>
      <c r="E17" s="6"/>
      <c r="F17" s="7"/>
      <c r="G17" s="2"/>
      <c r="H17" s="11" t="s">
        <v>26</v>
      </c>
      <c r="I17" s="12" t="s">
        <v>24</v>
      </c>
      <c r="K17" s="50"/>
      <c r="L17" s="51"/>
      <c r="N17" s="20" t="s">
        <v>23</v>
      </c>
      <c r="O17" s="22" t="s">
        <v>55</v>
      </c>
    </row>
    <row r="18" spans="2:15" ht="33" customHeight="1" thickBot="1" x14ac:dyDescent="0.3">
      <c r="B18" s="42"/>
      <c r="C18" s="44"/>
      <c r="D18" s="2"/>
      <c r="E18" s="46"/>
      <c r="F18" s="47"/>
      <c r="G18" s="2"/>
      <c r="H18" s="56" t="s">
        <v>27</v>
      </c>
      <c r="I18" s="54" t="s">
        <v>24</v>
      </c>
      <c r="K18" s="50"/>
      <c r="L18" s="51"/>
      <c r="N18" s="9" t="s">
        <v>22</v>
      </c>
      <c r="O18" s="22">
        <v>0</v>
      </c>
    </row>
    <row r="19" spans="2:15" ht="33.75" customHeight="1" thickBot="1" x14ac:dyDescent="0.3">
      <c r="B19" s="43"/>
      <c r="C19" s="45"/>
      <c r="D19" s="2"/>
      <c r="E19" s="48"/>
      <c r="F19" s="49"/>
      <c r="G19" s="2"/>
      <c r="H19" s="57"/>
      <c r="I19" s="55"/>
      <c r="K19" s="52"/>
      <c r="L19" s="53"/>
      <c r="N19" s="9"/>
      <c r="O19" s="22"/>
    </row>
    <row r="20" spans="2:15" ht="23.25" customHeight="1" thickBot="1" x14ac:dyDescent="0.3">
      <c r="B20" s="2"/>
      <c r="C20" s="2"/>
      <c r="D20" s="2"/>
      <c r="E20" s="2"/>
      <c r="F20" s="2"/>
      <c r="G20" s="2"/>
      <c r="H20" s="2"/>
      <c r="I20" s="2"/>
    </row>
    <row r="21" spans="2:15" ht="35.25" customHeight="1" thickBot="1" x14ac:dyDescent="0.3">
      <c r="B21" s="2"/>
      <c r="C21" s="2"/>
      <c r="D21" s="84" t="s">
        <v>4</v>
      </c>
      <c r="E21" s="85"/>
      <c r="F21" s="85" t="s">
        <v>3</v>
      </c>
      <c r="G21" s="85"/>
      <c r="H21" s="24" t="s">
        <v>5</v>
      </c>
      <c r="I21" s="25" t="s">
        <v>6</v>
      </c>
      <c r="K21" s="70" t="s">
        <v>54</v>
      </c>
      <c r="L21" s="107"/>
      <c r="M21" s="107"/>
      <c r="N21" s="108"/>
      <c r="O21" s="81"/>
    </row>
    <row r="22" spans="2:15" ht="98.25" customHeight="1" x14ac:dyDescent="0.25">
      <c r="B22" s="70" t="s">
        <v>20</v>
      </c>
      <c r="C22" s="23" t="s">
        <v>34</v>
      </c>
      <c r="D22" s="87" t="s">
        <v>39</v>
      </c>
      <c r="E22" s="88"/>
      <c r="F22" s="90">
        <f>F8</f>
        <v>3812202</v>
      </c>
      <c r="G22" s="90"/>
      <c r="H22" s="17">
        <f>F10</f>
        <v>1582118.6</v>
      </c>
      <c r="I22" s="37">
        <f>F13</f>
        <v>0.42</v>
      </c>
      <c r="K22" s="112"/>
      <c r="L22" s="113"/>
      <c r="M22" s="113"/>
      <c r="N22" s="113"/>
      <c r="O22" s="114"/>
    </row>
    <row r="23" spans="2:15" ht="99.75" customHeight="1" x14ac:dyDescent="0.25">
      <c r="B23" s="91"/>
      <c r="C23" s="31"/>
      <c r="D23" s="42"/>
      <c r="E23" s="86"/>
      <c r="F23" s="89"/>
      <c r="G23" s="89"/>
      <c r="H23" s="32"/>
      <c r="I23" s="33"/>
      <c r="K23" s="109"/>
      <c r="L23" s="110"/>
      <c r="M23" s="110"/>
      <c r="N23" s="110"/>
      <c r="O23" s="111"/>
    </row>
    <row r="24" spans="2:15" ht="30" customHeight="1" x14ac:dyDescent="0.25">
      <c r="B24" s="91"/>
      <c r="C24" s="31"/>
      <c r="D24" s="42"/>
      <c r="E24" s="86"/>
      <c r="F24" s="89"/>
      <c r="G24" s="89"/>
      <c r="H24" s="32"/>
      <c r="I24" s="33"/>
      <c r="K24" s="101"/>
      <c r="L24" s="102"/>
      <c r="M24" s="102"/>
      <c r="N24" s="102"/>
      <c r="O24" s="103"/>
    </row>
    <row r="25" spans="2:15" ht="45" customHeight="1" x14ac:dyDescent="0.25">
      <c r="B25" s="91"/>
      <c r="C25" s="31"/>
      <c r="D25" s="42"/>
      <c r="E25" s="86"/>
      <c r="F25" s="89"/>
      <c r="G25" s="89"/>
      <c r="H25" s="32"/>
      <c r="I25" s="33"/>
      <c r="K25" s="104"/>
      <c r="L25" s="105"/>
      <c r="M25" s="105"/>
      <c r="N25" s="105"/>
      <c r="O25" s="106"/>
    </row>
    <row r="26" spans="2:15" ht="30.75" customHeight="1" thickBot="1" x14ac:dyDescent="0.3">
      <c r="B26" s="92"/>
      <c r="C26" s="34"/>
      <c r="D26" s="43"/>
      <c r="E26" s="93"/>
      <c r="F26" s="94"/>
      <c r="G26" s="94"/>
      <c r="H26" s="35"/>
      <c r="I26" s="36"/>
      <c r="K26" s="98"/>
      <c r="L26" s="99"/>
      <c r="M26" s="99"/>
      <c r="N26" s="99"/>
      <c r="O26" s="100"/>
    </row>
    <row r="27" spans="2:15" ht="15" customHeight="1" x14ac:dyDescent="0.25">
      <c r="K27" s="18"/>
    </row>
    <row r="28" spans="2:15" x14ac:dyDescent="0.25">
      <c r="K28" s="18"/>
    </row>
  </sheetData>
  <mergeCells count="58">
    <mergeCell ref="R10:R12"/>
    <mergeCell ref="S10:S12"/>
    <mergeCell ref="K26:O26"/>
    <mergeCell ref="K24:O24"/>
    <mergeCell ref="K25:O25"/>
    <mergeCell ref="K21:O21"/>
    <mergeCell ref="K23:O23"/>
    <mergeCell ref="K22:O22"/>
    <mergeCell ref="B22:B26"/>
    <mergeCell ref="D25:E25"/>
    <mergeCell ref="F25:G25"/>
    <mergeCell ref="D26:E26"/>
    <mergeCell ref="F26:G26"/>
    <mergeCell ref="D21:E21"/>
    <mergeCell ref="F21:G21"/>
    <mergeCell ref="D24:E24"/>
    <mergeCell ref="D23:E23"/>
    <mergeCell ref="D22:E22"/>
    <mergeCell ref="F24:G24"/>
    <mergeCell ref="F23:G23"/>
    <mergeCell ref="F22:G22"/>
    <mergeCell ref="O8:O9"/>
    <mergeCell ref="N8:N9"/>
    <mergeCell ref="O10:O12"/>
    <mergeCell ref="N10:N12"/>
    <mergeCell ref="O13:O14"/>
    <mergeCell ref="N13:N14"/>
    <mergeCell ref="B2:O2"/>
    <mergeCell ref="B3:O3"/>
    <mergeCell ref="B4:O4"/>
    <mergeCell ref="K7:L7"/>
    <mergeCell ref="N7:O7"/>
    <mergeCell ref="B10:B12"/>
    <mergeCell ref="E7:F7"/>
    <mergeCell ref="B7:C7"/>
    <mergeCell ref="H7:I7"/>
    <mergeCell ref="F10:F12"/>
    <mergeCell ref="E10:E12"/>
    <mergeCell ref="C10:C12"/>
    <mergeCell ref="F8:F9"/>
    <mergeCell ref="E8:E9"/>
    <mergeCell ref="C8:C9"/>
    <mergeCell ref="B8:B9"/>
    <mergeCell ref="B18:B19"/>
    <mergeCell ref="C18:C19"/>
    <mergeCell ref="E18:F19"/>
    <mergeCell ref="K13:L19"/>
    <mergeCell ref="I18:I19"/>
    <mergeCell ref="H18:H19"/>
    <mergeCell ref="F13:F14"/>
    <mergeCell ref="E13:E14"/>
    <mergeCell ref="B13:B14"/>
    <mergeCell ref="H15:H16"/>
    <mergeCell ref="I15:I16"/>
    <mergeCell ref="C13:C14"/>
    <mergeCell ref="C15:C16"/>
    <mergeCell ref="B15:B16"/>
    <mergeCell ref="H14:I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1"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topLeftCell="A4" workbookViewId="0">
      <selection activeCell="B9" sqref="B9"/>
    </sheetView>
  </sheetViews>
  <sheetFormatPr baseColWidth="10" defaultRowHeight="15" x14ac:dyDescent="0.25"/>
  <cols>
    <col min="1" max="1" width="23.28515625" customWidth="1"/>
    <col min="2" max="2" width="16.28515625" customWidth="1"/>
    <col min="5" max="5" width="11.7109375" bestFit="1" customWidth="1"/>
    <col min="8" max="8" width="11.7109375" bestFit="1" customWidth="1"/>
    <col min="16" max="16" width="14" customWidth="1"/>
  </cols>
  <sheetData>
    <row r="1" spans="1:16" x14ac:dyDescent="0.25">
      <c r="A1" s="11" t="s">
        <v>8</v>
      </c>
      <c r="B1" s="12">
        <v>20575616.25</v>
      </c>
    </row>
    <row r="2" spans="1:16" ht="25.5" x14ac:dyDescent="0.25">
      <c r="A2" s="11" t="s">
        <v>18</v>
      </c>
      <c r="B2" s="12">
        <v>694873.59999999998</v>
      </c>
    </row>
    <row r="6" spans="1:16" x14ac:dyDescent="0.25">
      <c r="A6" t="s">
        <v>40</v>
      </c>
      <c r="B6" s="38">
        <v>3812202</v>
      </c>
    </row>
    <row r="7" spans="1:16" x14ac:dyDescent="0.25">
      <c r="B7" s="38"/>
    </row>
    <row r="8" spans="1:16" x14ac:dyDescent="0.25">
      <c r="B8" s="38"/>
      <c r="C8">
        <f>B9/B6</f>
        <v>0.41501436702462252</v>
      </c>
      <c r="D8">
        <f>C8*100</f>
        <v>41.50143670246225</v>
      </c>
    </row>
    <row r="9" spans="1:16" x14ac:dyDescent="0.25">
      <c r="A9" t="s">
        <v>41</v>
      </c>
      <c r="B9" s="40">
        <f>SUM(B14:B20)</f>
        <v>1582118.6</v>
      </c>
    </row>
    <row r="10" spans="1:16" x14ac:dyDescent="0.25">
      <c r="B10" s="38"/>
    </row>
    <row r="11" spans="1:16" x14ac:dyDescent="0.25">
      <c r="B11" s="38"/>
    </row>
    <row r="12" spans="1:16" x14ac:dyDescent="0.25">
      <c r="B12" s="38"/>
    </row>
    <row r="13" spans="1:16" x14ac:dyDescent="0.25">
      <c r="A13" t="s">
        <v>41</v>
      </c>
      <c r="B13" s="38"/>
    </row>
    <row r="14" spans="1:16" x14ac:dyDescent="0.25">
      <c r="A14" t="s">
        <v>43</v>
      </c>
      <c r="B14" s="40">
        <v>1137941.21</v>
      </c>
      <c r="M14" s="40">
        <v>1492745.1</v>
      </c>
      <c r="P14" s="40">
        <f>B14-M14</f>
        <v>-354803.89000000013</v>
      </c>
    </row>
    <row r="15" spans="1:16" x14ac:dyDescent="0.25">
      <c r="B15" s="38"/>
      <c r="E15" s="40">
        <f>SUM(B14:B20)</f>
        <v>1582118.6</v>
      </c>
      <c r="M15" s="38"/>
      <c r="P15" s="40">
        <f t="shared" ref="P15:P20" si="0">B15-M15</f>
        <v>0</v>
      </c>
    </row>
    <row r="16" spans="1:16" x14ac:dyDescent="0.25">
      <c r="A16" t="s">
        <v>42</v>
      </c>
      <c r="B16" s="40">
        <v>349880.39</v>
      </c>
      <c r="M16" s="40">
        <v>594493.34</v>
      </c>
      <c r="P16" s="40">
        <f t="shared" si="0"/>
        <v>-244612.94999999995</v>
      </c>
    </row>
    <row r="17" spans="1:16" x14ac:dyDescent="0.25">
      <c r="B17" s="38"/>
      <c r="M17" s="38"/>
      <c r="P17" s="40">
        <f t="shared" si="0"/>
        <v>0</v>
      </c>
    </row>
    <row r="18" spans="1:16" x14ac:dyDescent="0.25">
      <c r="A18" t="s">
        <v>44</v>
      </c>
      <c r="B18" s="40">
        <v>52047</v>
      </c>
      <c r="M18" s="40">
        <v>252469.08</v>
      </c>
      <c r="P18" s="40">
        <f t="shared" si="0"/>
        <v>-200422.08</v>
      </c>
    </row>
    <row r="19" spans="1:16" x14ac:dyDescent="0.25">
      <c r="B19" s="38"/>
      <c r="M19" s="38"/>
      <c r="P19" s="40">
        <f t="shared" si="0"/>
        <v>0</v>
      </c>
    </row>
    <row r="20" spans="1:16" x14ac:dyDescent="0.25">
      <c r="A20" t="s">
        <v>45</v>
      </c>
      <c r="B20" s="40">
        <v>42250</v>
      </c>
      <c r="M20" s="40">
        <v>22468.1</v>
      </c>
      <c r="P20" s="40">
        <f t="shared" si="0"/>
        <v>19781.900000000001</v>
      </c>
    </row>
    <row r="21" spans="1:16" x14ac:dyDescent="0.25">
      <c r="B21" s="38"/>
      <c r="M21" s="38"/>
    </row>
    <row r="22" spans="1:16" x14ac:dyDescent="0.25">
      <c r="B22" s="38"/>
    </row>
    <row r="23" spans="1:16" x14ac:dyDescent="0.25">
      <c r="B23" s="38"/>
    </row>
    <row r="24" spans="1:16" x14ac:dyDescent="0.25">
      <c r="A24" t="s">
        <v>47</v>
      </c>
      <c r="B24" s="40">
        <v>2232820</v>
      </c>
      <c r="H24" s="40">
        <v>1748820</v>
      </c>
      <c r="I24">
        <v>0</v>
      </c>
    </row>
    <row r="25" spans="1:16" x14ac:dyDescent="0.25">
      <c r="H25" s="40">
        <v>1525169</v>
      </c>
      <c r="I25">
        <v>1</v>
      </c>
    </row>
    <row r="26" spans="1:16" x14ac:dyDescent="0.25">
      <c r="H26" s="40">
        <v>395703</v>
      </c>
      <c r="I26">
        <v>2</v>
      </c>
    </row>
    <row r="27" spans="1:16" x14ac:dyDescent="0.25">
      <c r="H27" s="40">
        <v>132500</v>
      </c>
      <c r="I27">
        <v>3</v>
      </c>
    </row>
    <row r="28" spans="1:16" x14ac:dyDescent="0.25">
      <c r="H28" s="41">
        <v>10010</v>
      </c>
      <c r="I28" t="s">
        <v>48</v>
      </c>
    </row>
    <row r="29" spans="1:16" x14ac:dyDescent="0.25">
      <c r="H29" s="40">
        <f>SUM(H24:H28)</f>
        <v>3812202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I28" sqref="I28"/>
    </sheetView>
  </sheetViews>
  <sheetFormatPr baseColWidth="10" defaultRowHeight="15" x14ac:dyDescent="0.25"/>
  <cols>
    <col min="1" max="1" width="34.42578125" bestFit="1" customWidth="1"/>
    <col min="2" max="2" width="14.140625" bestFit="1" customWidth="1"/>
  </cols>
  <sheetData>
    <row r="2" spans="1:2" x14ac:dyDescent="0.25">
      <c r="A2" s="60" t="s">
        <v>0</v>
      </c>
      <c r="B2" s="115">
        <v>497004000</v>
      </c>
    </row>
    <row r="3" spans="1:2" x14ac:dyDescent="0.25">
      <c r="A3" s="61"/>
      <c r="B3" s="64"/>
    </row>
    <row r="4" spans="1:2" x14ac:dyDescent="0.25">
      <c r="A4" s="60" t="s">
        <v>9</v>
      </c>
      <c r="B4" s="115">
        <v>21270489.850000001</v>
      </c>
    </row>
    <row r="5" spans="1:2" x14ac:dyDescent="0.25">
      <c r="A5" s="61"/>
      <c r="B5" s="116"/>
    </row>
    <row r="6" spans="1:2" x14ac:dyDescent="0.25">
      <c r="A6" s="60" t="s">
        <v>10</v>
      </c>
      <c r="B6" s="117">
        <v>4.2999999999999997E-2</v>
      </c>
    </row>
    <row r="7" spans="1:2" x14ac:dyDescent="0.25">
      <c r="A7" s="61"/>
      <c r="B7" s="118"/>
    </row>
  </sheetData>
  <mergeCells count="6">
    <mergeCell ref="A2:A3"/>
    <mergeCell ref="B2:B3"/>
    <mergeCell ref="A4:A5"/>
    <mergeCell ref="B4:B5"/>
    <mergeCell ref="A6:A7"/>
    <mergeCell ref="B6:B7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Props1.xml><?xml version="1.0" encoding="utf-8"?>
<ds:datastoreItem xmlns:ds="http://schemas.openxmlformats.org/officeDocument/2006/customXml" ds:itemID="{4B3C6549-093B-4DA1-B224-3FF708F6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B19548-EF62-4441-AC26-B10FF5F55CB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fcf9931-6988-4c26-989d-90fd7d9d6177"/>
    <ds:schemaRef ds:uri="2de3127d-b50e-4c29-b846-9213acea4d89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Tablero</vt:lpstr>
      <vt:lpstr>Hoja3</vt:lpstr>
      <vt:lpstr>Hoja2</vt:lpstr>
      <vt:lpstr>Tablero!Área_de_impresión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CPCC</dc:creator>
  <cp:lastModifiedBy>usuario</cp:lastModifiedBy>
  <cp:lastPrinted>2023-03-31T17:00:32Z</cp:lastPrinted>
  <dcterms:created xsi:type="dcterms:W3CDTF">2023-02-11T22:01:01Z</dcterms:created>
  <dcterms:modified xsi:type="dcterms:W3CDTF">2026-09-02T18:04:51Z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