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yt_c\Downloads\TABLERO RENDICION DE CUENTAS\"/>
    </mc:Choice>
  </mc:AlternateContent>
  <xr:revisionPtr revIDLastSave="0" documentId="13_ncr:1_{B7B08EC5-5CC9-435A-A316-E7164257B2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" l="1"/>
  <c r="B9" i="3" s="1"/>
  <c r="H29" i="3"/>
  <c r="P14" i="3"/>
  <c r="P15" i="3"/>
  <c r="P16" i="3"/>
  <c r="P17" i="3"/>
  <c r="P18" i="3"/>
  <c r="P19" i="3"/>
  <c r="P20" i="3"/>
  <c r="F8" i="1"/>
  <c r="O10" i="1"/>
  <c r="O8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<sst xmlns="http://schemas.openxmlformats.org/spreadsheetml/2006/main" count="63" uniqueCount="59">
  <si>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</si>
  <si>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</si>
  <si>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</si>
  <si>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</si>
  <si>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</si>
  <si>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</si>
  <si>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</si>
  <si>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</si>
  <si>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</si>
  <si>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</si>
  <si>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</si>
  <si>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</si>
  <si>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</si>
  <si>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</si>
  <si>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</si>
  <si>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</si>
  <si>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</si>
  <si>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</si>
  <si>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</si>
  <si>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</si>
  <si>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</si>
  <si>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</si>
  <si>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</si>
  <si>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</si>
  <si>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</si>
  <si>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</si>
  <si>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</si>
  <si>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</si>
  <si>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</si>
  <si>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</si>
  <si>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</si>
  <si>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</si>
  <si>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</si>
  <si>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</si>
  <si>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</si>
  <si>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</si>
  <si>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</si>
  <si>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</si>
  <si>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t>Jefe Administrativo Financiero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</si>
  <si>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</si>
  <si>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</si>
  <si>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</si>
  <si>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</si>
  <si>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</si>
  <si>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</si>
  <si>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</si>
  <si>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</si>
  <si>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</si>
  <si>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</si>
  <si>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</si>
  <si>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</si>
  <si>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Lic. Marco Tulio Cifuentes Marín</t>
  </si>
  <si>
    <t>Licda. Ligia Josefina Hernández Reyes</t>
  </si>
  <si>
    <t>Presupuesto vigente 2025</t>
  </si>
  <si>
    <t>10 personas</t>
  </si>
  <si>
    <t>ACTUALIZADO AL 31 DE ENERO DEL 2026</t>
  </si>
  <si>
    <t>PRINCIPALES AVANCES O LOGROS
AL  31 DE ENERO DE 2026</t>
  </si>
  <si>
    <t>11 personas</t>
  </si>
  <si>
    <t>02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</si>
</sst>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7" fontId="2" fillId="0" borderId="1" xfId="1" applyNumberFormat="1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F15" sqref="F15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5" t="s">
        <v>17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2:19" ht="18" x14ac:dyDescent="0.25">
      <c r="B3" s="76" t="s">
        <v>55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2:19" ht="23.25" x14ac:dyDescent="0.35">
      <c r="B4" s="78" t="s">
        <v>35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68" t="s">
        <v>1</v>
      </c>
      <c r="C7" s="69"/>
      <c r="D7" s="2"/>
      <c r="E7" s="68" t="s">
        <v>19</v>
      </c>
      <c r="F7" s="69"/>
      <c r="G7" s="2"/>
      <c r="H7" s="70" t="s">
        <v>15</v>
      </c>
      <c r="I7" s="69"/>
      <c r="K7" s="79" t="s">
        <v>16</v>
      </c>
      <c r="L7" s="80"/>
      <c r="N7" s="70" t="s">
        <v>2</v>
      </c>
      <c r="O7" s="81"/>
    </row>
    <row r="8" spans="2:19" ht="29.25" customHeight="1" x14ac:dyDescent="0.25">
      <c r="B8" s="60" t="s">
        <v>36</v>
      </c>
      <c r="C8" s="63" t="s">
        <v>50</v>
      </c>
      <c r="D8" s="2"/>
      <c r="E8" s="60" t="s">
        <v>53</v>
      </c>
      <c r="F8" s="71">
        <f>Hoja3!B6</f>
        <v>3812202</v>
      </c>
      <c r="G8" s="2"/>
      <c r="H8" s="11" t="s">
        <v>31</v>
      </c>
      <c r="I8" s="19">
        <f>Hoja3!B14</f>
        <v>169174.79</v>
      </c>
      <c r="K8" s="11" t="s">
        <v>39</v>
      </c>
      <c r="L8" s="12">
        <f>F10</f>
        <v>201754.84</v>
      </c>
      <c r="N8" s="42" t="s">
        <v>12</v>
      </c>
      <c r="O8" s="82">
        <f>Hoja3!B24</f>
        <v>1748820</v>
      </c>
      <c r="Q8" s="3"/>
      <c r="R8" s="16"/>
    </row>
    <row r="9" spans="2:19" ht="29.25" customHeight="1" x14ac:dyDescent="0.25">
      <c r="B9" s="61"/>
      <c r="C9" s="64"/>
      <c r="D9" s="2"/>
      <c r="E9" s="61"/>
      <c r="F9" s="73"/>
      <c r="G9" s="2"/>
      <c r="H9" s="11" t="s">
        <v>32</v>
      </c>
      <c r="I9" s="19">
        <f>Hoja3!B16</f>
        <v>32580.05</v>
      </c>
      <c r="K9" s="11"/>
      <c r="L9" s="29"/>
      <c r="N9" s="42"/>
      <c r="O9" s="82"/>
    </row>
    <row r="10" spans="2:19" ht="29.25" customHeight="1" x14ac:dyDescent="0.25">
      <c r="B10" s="60" t="s">
        <v>38</v>
      </c>
      <c r="C10" s="63" t="s">
        <v>51</v>
      </c>
      <c r="D10" s="2"/>
      <c r="E10" s="60" t="s">
        <v>5</v>
      </c>
      <c r="F10" s="71">
        <f>Hoja3!B9</f>
        <v>201754.84</v>
      </c>
      <c r="G10" s="2"/>
      <c r="H10" s="11" t="s">
        <v>33</v>
      </c>
      <c r="I10" s="19">
        <f>Hoja3!B18</f>
        <v>0</v>
      </c>
      <c r="K10" s="39"/>
      <c r="L10" s="29"/>
      <c r="N10" s="42" t="s">
        <v>13</v>
      </c>
      <c r="O10" s="82">
        <f>Hoja3!B14</f>
        <v>169174.79</v>
      </c>
      <c r="R10" s="95"/>
      <c r="S10" s="96"/>
    </row>
    <row r="11" spans="2:19" ht="29.25" customHeight="1" x14ac:dyDescent="0.25">
      <c r="B11" s="67"/>
      <c r="C11" s="74"/>
      <c r="D11" s="2"/>
      <c r="E11" s="67"/>
      <c r="F11" s="72"/>
      <c r="G11" s="2"/>
      <c r="H11" s="26" t="s">
        <v>47</v>
      </c>
      <c r="I11" s="19">
        <f>Hoja3!B20</f>
        <v>0</v>
      </c>
      <c r="K11" s="11"/>
      <c r="L11" s="29"/>
      <c r="N11" s="42"/>
      <c r="O11" s="82"/>
      <c r="R11" s="95"/>
      <c r="S11" s="96"/>
    </row>
    <row r="12" spans="2:19" ht="29.25" customHeight="1" thickBot="1" x14ac:dyDescent="0.3">
      <c r="B12" s="61"/>
      <c r="C12" s="64"/>
      <c r="D12" s="2"/>
      <c r="E12" s="61"/>
      <c r="F12" s="73"/>
      <c r="G12" s="2"/>
      <c r="H12" s="27"/>
      <c r="I12" s="28"/>
      <c r="K12" s="11"/>
      <c r="L12" s="29"/>
      <c r="N12" s="42"/>
      <c r="O12" s="82"/>
      <c r="R12" s="95"/>
      <c r="S12" s="97"/>
    </row>
    <row r="13" spans="2:19" ht="9" customHeight="1" thickBot="1" x14ac:dyDescent="0.3">
      <c r="B13" s="60" t="s">
        <v>29</v>
      </c>
      <c r="C13" s="63" t="s">
        <v>52</v>
      </c>
      <c r="D13" s="2"/>
      <c r="E13" s="60" t="s">
        <v>11</v>
      </c>
      <c r="F13" s="58">
        <v>5.2900000000000003E-2</v>
      </c>
      <c r="G13" s="2"/>
      <c r="H13" s="4"/>
      <c r="I13" s="15"/>
      <c r="K13" s="50"/>
      <c r="L13" s="51"/>
      <c r="N13" s="42" t="s">
        <v>14</v>
      </c>
      <c r="O13" s="83">
        <f>O10/O8</f>
        <v>9.6736536636131798E-2</v>
      </c>
    </row>
    <row r="14" spans="2:19" ht="39" customHeight="1" x14ac:dyDescent="0.25">
      <c r="B14" s="61"/>
      <c r="C14" s="64"/>
      <c r="D14" s="2"/>
      <c r="E14" s="61"/>
      <c r="F14" s="59"/>
      <c r="G14" s="2"/>
      <c r="H14" s="65" t="s">
        <v>21</v>
      </c>
      <c r="I14" s="66"/>
      <c r="K14" s="50"/>
      <c r="L14" s="51"/>
      <c r="N14" s="42"/>
      <c r="O14" s="83"/>
    </row>
    <row r="15" spans="2:19" ht="16.5" customHeight="1" x14ac:dyDescent="0.25">
      <c r="B15" s="60" t="s">
        <v>30</v>
      </c>
      <c r="C15" s="63" t="s">
        <v>37</v>
      </c>
      <c r="D15" s="2"/>
      <c r="E15" s="4"/>
      <c r="F15" s="5"/>
      <c r="G15" s="2"/>
      <c r="H15" s="42" t="s">
        <v>25</v>
      </c>
      <c r="I15" s="54" t="s">
        <v>24</v>
      </c>
      <c r="K15" s="50"/>
      <c r="L15" s="51"/>
      <c r="N15" s="8"/>
      <c r="O15" s="7"/>
    </row>
    <row r="16" spans="2:19" ht="41.25" customHeight="1" x14ac:dyDescent="0.25">
      <c r="B16" s="61"/>
      <c r="C16" s="64"/>
      <c r="D16" s="2"/>
      <c r="E16" s="6"/>
      <c r="F16" s="7"/>
      <c r="G16" s="2"/>
      <c r="H16" s="42"/>
      <c r="I16" s="62"/>
      <c r="K16" s="50"/>
      <c r="L16" s="51"/>
      <c r="N16" s="11" t="s">
        <v>28</v>
      </c>
      <c r="O16" s="21" t="s">
        <v>54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50"/>
      <c r="L17" s="51"/>
      <c r="N17" s="20" t="s">
        <v>23</v>
      </c>
      <c r="O17" s="22" t="s">
        <v>57</v>
      </c>
    </row>
    <row r="18" spans="2:15" ht="33" customHeight="1" thickBot="1" x14ac:dyDescent="0.3">
      <c r="B18" s="42"/>
      <c r="C18" s="44"/>
      <c r="D18" s="2"/>
      <c r="E18" s="46"/>
      <c r="F18" s="47"/>
      <c r="G18" s="2"/>
      <c r="H18" s="56" t="s">
        <v>27</v>
      </c>
      <c r="I18" s="54" t="s">
        <v>24</v>
      </c>
      <c r="K18" s="50"/>
      <c r="L18" s="51"/>
      <c r="N18" s="9" t="s">
        <v>22</v>
      </c>
      <c r="O18" s="22" t="s">
        <v>58</v>
      </c>
    </row>
    <row r="19" spans="2:15" ht="33.75" customHeight="1" thickBot="1" x14ac:dyDescent="0.3">
      <c r="B19" s="43"/>
      <c r="C19" s="45"/>
      <c r="D19" s="2"/>
      <c r="E19" s="48"/>
      <c r="F19" s="49"/>
      <c r="G19" s="2"/>
      <c r="H19" s="57"/>
      <c r="I19" s="55"/>
      <c r="K19" s="52"/>
      <c r="L19" s="53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84" t="s">
        <v>4</v>
      </c>
      <c r="E21" s="85"/>
      <c r="F21" s="85" t="s">
        <v>3</v>
      </c>
      <c r="G21" s="85"/>
      <c r="H21" s="24" t="s">
        <v>5</v>
      </c>
      <c r="I21" s="25" t="s">
        <v>6</v>
      </c>
      <c r="K21" s="70" t="s">
        <v>56</v>
      </c>
      <c r="L21" s="107"/>
      <c r="M21" s="107"/>
      <c r="N21" s="108"/>
      <c r="O21" s="81"/>
    </row>
    <row r="22" spans="2:15" ht="98.25" customHeight="1" x14ac:dyDescent="0.25">
      <c r="B22" s="70" t="s">
        <v>20</v>
      </c>
      <c r="C22" s="23" t="s">
        <v>34</v>
      </c>
      <c r="D22" s="87" t="s">
        <v>40</v>
      </c>
      <c r="E22" s="88"/>
      <c r="F22" s="90">
        <f>F8</f>
        <v>3812202</v>
      </c>
      <c r="G22" s="90"/>
      <c r="H22" s="17">
        <f>F10</f>
        <v>201754.84</v>
      </c>
      <c r="I22" s="37">
        <f>F13</f>
        <v>5.2900000000000003E-2</v>
      </c>
      <c r="K22" s="112"/>
      <c r="L22" s="113"/>
      <c r="M22" s="113"/>
      <c r="N22" s="113"/>
      <c r="O22" s="114"/>
    </row>
    <row r="23" spans="2:15" ht="99.75" customHeight="1" x14ac:dyDescent="0.25">
      <c r="B23" s="91"/>
      <c r="C23" s="31"/>
      <c r="D23" s="42"/>
      <c r="E23" s="86"/>
      <c r="F23" s="89"/>
      <c r="G23" s="89"/>
      <c r="H23" s="32"/>
      <c r="I23" s="33"/>
      <c r="K23" s="109"/>
      <c r="L23" s="110"/>
      <c r="M23" s="110"/>
      <c r="N23" s="110"/>
      <c r="O23" s="111"/>
    </row>
    <row r="24" spans="2:15" ht="30" customHeight="1" x14ac:dyDescent="0.25">
      <c r="B24" s="91"/>
      <c r="C24" s="31"/>
      <c r="D24" s="42"/>
      <c r="E24" s="86"/>
      <c r="F24" s="89"/>
      <c r="G24" s="89"/>
      <c r="H24" s="32"/>
      <c r="I24" s="33"/>
      <c r="K24" s="101"/>
      <c r="L24" s="102"/>
      <c r="M24" s="102"/>
      <c r="N24" s="102"/>
      <c r="O24" s="103"/>
    </row>
    <row r="25" spans="2:15" ht="45" customHeight="1" x14ac:dyDescent="0.25">
      <c r="B25" s="91"/>
      <c r="C25" s="31"/>
      <c r="D25" s="42"/>
      <c r="E25" s="86"/>
      <c r="F25" s="89"/>
      <c r="G25" s="89"/>
      <c r="H25" s="32"/>
      <c r="I25" s="33"/>
      <c r="K25" s="104"/>
      <c r="L25" s="105"/>
      <c r="M25" s="105"/>
      <c r="N25" s="105"/>
      <c r="O25" s="106"/>
    </row>
    <row r="26" spans="2:15" ht="30.75" customHeight="1" thickBot="1" x14ac:dyDescent="0.3">
      <c r="B26" s="92"/>
      <c r="C26" s="34"/>
      <c r="D26" s="43"/>
      <c r="E26" s="93"/>
      <c r="F26" s="94"/>
      <c r="G26" s="94"/>
      <c r="H26" s="35"/>
      <c r="I26" s="36"/>
      <c r="K26" s="98"/>
      <c r="L26" s="99"/>
      <c r="M26" s="99"/>
      <c r="N26" s="99"/>
      <c r="O26" s="100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R10:R12"/>
    <mergeCell ref="S10:S12"/>
    <mergeCell ref="K26:O26"/>
    <mergeCell ref="K24:O24"/>
    <mergeCell ref="K25:O25"/>
    <mergeCell ref="K21:O21"/>
    <mergeCell ref="K23:O23"/>
    <mergeCell ref="K22:O22"/>
    <mergeCell ref="B22:B26"/>
    <mergeCell ref="D25:E25"/>
    <mergeCell ref="F25:G25"/>
    <mergeCell ref="D26:E26"/>
    <mergeCell ref="F26:G26"/>
    <mergeCell ref="D21:E21"/>
    <mergeCell ref="F21:G21"/>
    <mergeCell ref="D24:E24"/>
    <mergeCell ref="D23:E23"/>
    <mergeCell ref="D22:E22"/>
    <mergeCell ref="F24:G24"/>
    <mergeCell ref="F23:G23"/>
    <mergeCell ref="F22:G22"/>
    <mergeCell ref="O8:O9"/>
    <mergeCell ref="N8:N9"/>
    <mergeCell ref="O10:O12"/>
    <mergeCell ref="N10:N12"/>
    <mergeCell ref="O13:O14"/>
    <mergeCell ref="N13:N14"/>
    <mergeCell ref="B2:O2"/>
    <mergeCell ref="B3:O3"/>
    <mergeCell ref="B4:O4"/>
    <mergeCell ref="K7:L7"/>
    <mergeCell ref="N7:O7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workbookViewId="0">
      <selection activeCell="B21" sqref="B21"/>
    </sheetView>
  </sheetViews>
  <sheetFormatPr baseColWidth="10" defaultRowHeight="15" x14ac:dyDescent="0.25"/>
  <cols>
    <col min="1" max="1" width="23.28515625" customWidth="1"/>
    <col min="2" max="2" width="16.28515625" customWidth="1"/>
    <col min="5" max="5" width="11.7109375" bestFit="1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41</v>
      </c>
      <c r="B6" s="38">
        <v>3812202</v>
      </c>
    </row>
    <row r="7" spans="1:16" x14ac:dyDescent="0.25">
      <c r="B7" s="38"/>
    </row>
    <row r="8" spans="1:16" x14ac:dyDescent="0.25">
      <c r="B8" s="38"/>
      <c r="C8">
        <f>B9/B6</f>
        <v>5.2923438999297516E-2</v>
      </c>
      <c r="D8">
        <f>C8*100</f>
        <v>5.2923438999297518</v>
      </c>
    </row>
    <row r="9" spans="1:16" x14ac:dyDescent="0.25">
      <c r="A9" t="s">
        <v>42</v>
      </c>
      <c r="B9" s="40">
        <f>E15</f>
        <v>201754.84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42</v>
      </c>
      <c r="B13" s="38"/>
    </row>
    <row r="14" spans="1:16" x14ac:dyDescent="0.25">
      <c r="A14" t="s">
        <v>44</v>
      </c>
      <c r="B14" s="40">
        <v>169174.79</v>
      </c>
      <c r="M14" s="40">
        <v>1492745.1</v>
      </c>
      <c r="P14" s="40">
        <f>B14-M14</f>
        <v>-1323570.31</v>
      </c>
    </row>
    <row r="15" spans="1:16" x14ac:dyDescent="0.25">
      <c r="B15" s="38"/>
      <c r="E15" s="40">
        <f>SUM(B14:B20)</f>
        <v>201754.84</v>
      </c>
      <c r="M15" s="38"/>
      <c r="P15" s="40">
        <f t="shared" ref="P15:P20" si="0">B15-M15</f>
        <v>0</v>
      </c>
    </row>
    <row r="16" spans="1:16" x14ac:dyDescent="0.25">
      <c r="A16" t="s">
        <v>43</v>
      </c>
      <c r="B16" s="40">
        <v>32580.05</v>
      </c>
      <c r="M16" s="40">
        <v>594493.34</v>
      </c>
      <c r="P16" s="40">
        <f t="shared" si="0"/>
        <v>-561913.28999999992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45</v>
      </c>
      <c r="B18" s="40">
        <v>0</v>
      </c>
      <c r="M18" s="40">
        <v>252469.08</v>
      </c>
      <c r="P18" s="40">
        <f t="shared" si="0"/>
        <v>-252469.08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46</v>
      </c>
      <c r="B20" s="40">
        <v>0</v>
      </c>
      <c r="M20" s="40">
        <v>22468.1</v>
      </c>
      <c r="P20" s="40">
        <f t="shared" si="0"/>
        <v>-22468.1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48</v>
      </c>
      <c r="B24" s="40">
        <v>1748820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49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60" t="s">
        <v>0</v>
      </c>
      <c r="B2" s="115">
        <v>497004000</v>
      </c>
    </row>
    <row r="3" spans="1:2" x14ac:dyDescent="0.25">
      <c r="A3" s="61"/>
      <c r="B3" s="64"/>
    </row>
    <row r="4" spans="1:2" x14ac:dyDescent="0.25">
      <c r="A4" s="60" t="s">
        <v>9</v>
      </c>
      <c r="B4" s="115">
        <v>21270489.850000001</v>
      </c>
    </row>
    <row r="5" spans="1:2" x14ac:dyDescent="0.25">
      <c r="A5" s="61"/>
      <c r="B5" s="116"/>
    </row>
    <row r="6" spans="1:2" x14ac:dyDescent="0.25">
      <c r="A6" s="60" t="s">
        <v>10</v>
      </c>
      <c r="B6" s="117">
        <v>4.2999999999999997E-2</v>
      </c>
    </row>
    <row r="7" spans="1:2" x14ac:dyDescent="0.25">
      <c r="A7" s="61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Ana Lorena Suhul Gomez</cp:lastModifiedBy>
  <cp:lastPrinted>2023-03-31T17:00:32Z</cp:lastPrinted>
  <dcterms:created xsi:type="dcterms:W3CDTF">2023-02-11T22:01:01Z</dcterms:created>
  <dcterms:modified xsi:type="dcterms:W3CDTF">2026-03-27T15:16:53Z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